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prykin_AI\Desktop\"/>
    </mc:Choice>
  </mc:AlternateContent>
  <bookViews>
    <workbookView xWindow="-15" yWindow="8415" windowWidth="28815" windowHeight="4410" firstSheet="1" activeTab="7"/>
  </bookViews>
  <sheets>
    <sheet name="Алтайэнерго" sheetId="7" r:id="rId1"/>
    <sheet name="Бурятэнерго" sheetId="6" r:id="rId2"/>
    <sheet name="ГАЭС" sheetId="5" r:id="rId3"/>
    <sheet name="Красноярскэнерго" sheetId="4" r:id="rId4"/>
    <sheet name="Кузбассэнерго-РЭС" sheetId="3" r:id="rId5"/>
    <sheet name="Омскэнерго" sheetId="2" r:id="rId6"/>
    <sheet name="Хакасэнерго" sheetId="1" r:id="rId7"/>
    <sheet name="Читаэнерго" sheetId="8" r:id="rId8"/>
    <sheet name="АО &quot;Тываэнерго&quot;" sheetId="9" r:id="rId9"/>
  </sheets>
  <definedNames>
    <definedName name="_xlnm.Print_Area" localSheetId="0">Алтайэнерго!$A$1:$H$15</definedName>
    <definedName name="_xlnm.Print_Area" localSheetId="8">'АО "Тываэнерго"'!$A$1:$H$15</definedName>
    <definedName name="_xlnm.Print_Area" localSheetId="1">Бурятэнерго!$A$1:$H$15</definedName>
    <definedName name="_xlnm.Print_Area" localSheetId="2">ГАЭС!$A$1:$H$15</definedName>
    <definedName name="_xlnm.Print_Area" localSheetId="3">Красноярскэнерго!$A$1:$H$15</definedName>
    <definedName name="_xlnm.Print_Area" localSheetId="4">'Кузбассэнерго-РЭС'!$A$1:$H$11</definedName>
    <definedName name="_xlnm.Print_Area" localSheetId="5">Омскэнерго!$A$1:$H$15</definedName>
    <definedName name="_xlnm.Print_Area" localSheetId="6">Хакасэнерго!$A$1:$H$15</definedName>
    <definedName name="_xlnm.Print_Area" localSheetId="7">Читаэнерго!$A$1:$H$15</definedName>
  </definedNames>
  <calcPr calcId="152511"/>
</workbook>
</file>

<file path=xl/calcChain.xml><?xml version="1.0" encoding="utf-8"?>
<calcChain xmlns="http://schemas.openxmlformats.org/spreadsheetml/2006/main">
  <c r="H11" i="6" l="1"/>
  <c r="H10" i="6"/>
  <c r="G10" i="6"/>
  <c r="G11" i="6" s="1"/>
  <c r="F10" i="6"/>
  <c r="F11" i="6" s="1"/>
  <c r="E10" i="6"/>
  <c r="E11" i="6" s="1"/>
  <c r="D10" i="6"/>
  <c r="D11" i="6" s="1"/>
  <c r="H11" i="9" l="1"/>
  <c r="G11" i="9"/>
  <c r="F11" i="9"/>
  <c r="E11" i="9"/>
  <c r="D9" i="9"/>
  <c r="D10" i="9" s="1"/>
  <c r="D11" i="9" s="1"/>
  <c r="D10" i="8"/>
  <c r="D11" i="8" s="1"/>
  <c r="D8" i="8"/>
  <c r="H11" i="3"/>
  <c r="G11" i="3"/>
  <c r="F11" i="3"/>
  <c r="E11" i="3"/>
  <c r="D9" i="3"/>
  <c r="D10" i="3" s="1"/>
  <c r="D11" i="3" s="1"/>
  <c r="A3" i="9" l="1"/>
  <c r="A3" i="8"/>
  <c r="A3" i="1"/>
  <c r="A3" i="2"/>
  <c r="A3" i="3"/>
  <c r="A3" i="4"/>
  <c r="A3" i="5"/>
  <c r="A3" i="6"/>
</calcChain>
</file>

<file path=xl/sharedStrings.xml><?xml version="1.0" encoding="utf-8"?>
<sst xmlns="http://schemas.openxmlformats.org/spreadsheetml/2006/main" count="221" uniqueCount="26">
  <si>
    <t>Форма СО 6.2249/0</t>
  </si>
  <si>
    <t>(абз. 3, 5 п. 11 "б" ПП РФ № 24 от 21.01.2004 )</t>
  </si>
  <si>
    <t>№ п/п</t>
  </si>
  <si>
    <t>Показатель</t>
  </si>
  <si>
    <t>Единица измерения</t>
  </si>
  <si>
    <t>Значение показателя</t>
  </si>
  <si>
    <t>всего</t>
  </si>
  <si>
    <t>по уровням напряжения</t>
  </si>
  <si>
    <t>ВН</t>
  </si>
  <si>
    <t>СН1</t>
  </si>
  <si>
    <t>СН2</t>
  </si>
  <si>
    <t>НН</t>
  </si>
  <si>
    <t>1</t>
  </si>
  <si>
    <t>Отпуск электрической энергии в сеть</t>
  </si>
  <si>
    <t>млн. кВт*ч</t>
  </si>
  <si>
    <t>2</t>
  </si>
  <si>
    <t>Отпуск электрической энергии из сети</t>
  </si>
  <si>
    <t>3</t>
  </si>
  <si>
    <t>Фактические (отчетные) потери электрической энергии в сети</t>
  </si>
  <si>
    <t>4</t>
  </si>
  <si>
    <t>Фактические (отчетные) потери электрической энергии в процентах от отпуска электрической энергии в сеть</t>
  </si>
  <si>
    <t>%</t>
  </si>
  <si>
    <t xml:space="preserve"> </t>
  </si>
  <si>
    <t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2018 год</t>
  </si>
  <si>
    <t xml:space="preserve"> РЭК Красноярского края данные не предоставила</t>
  </si>
  <si>
    <t xml:space="preserve"> Министерство экономики Республики Хакасия данные не предоставило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</si>
</sst>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₽_-;\-* #,##0.00\ _₽_-;_-* &quot;-&quot;??\ _₽_-;_-@_-"/>
    <numFmt numFmtId="164" formatCode="#,##0.000"/>
    <numFmt numFmtId="165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Arial Narrow"/>
      <family val="2"/>
      <charset val="204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sz val="13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name val="Arial Narrow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7" fillId="0" borderId="0"/>
    <xf numFmtId="0" fontId="8" fillId="0" borderId="0"/>
    <xf numFmtId="9" fontId="7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49" fontId="6" fillId="0" borderId="9" xfId="0" applyNumberFormat="1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vertical="center" wrapText="1"/>
    </xf>
    <xf numFmtId="0" fontId="6" fillId="0" borderId="9" xfId="0" applyFont="1" applyBorder="1" applyAlignment="1" applyProtection="1">
      <alignment horizontal="center" vertical="center"/>
    </xf>
    <xf numFmtId="49" fontId="6" fillId="0" borderId="12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vertical="center" wrapText="1"/>
    </xf>
    <xf numFmtId="0" fontId="6" fillId="0" borderId="12" xfId="0" applyFont="1" applyBorder="1" applyAlignment="1" applyProtection="1">
      <alignment horizontal="center" vertical="center"/>
    </xf>
    <xf numFmtId="0" fontId="2" fillId="0" borderId="0" xfId="0" applyFont="1" applyAlignment="1">
      <alignment vertical="top"/>
    </xf>
    <xf numFmtId="10" fontId="6" fillId="0" borderId="12" xfId="4" applyNumberFormat="1" applyFont="1" applyFill="1" applyBorder="1" applyAlignment="1" applyProtection="1">
      <alignment horizontal="center" vertical="center" wrapText="1"/>
    </xf>
    <xf numFmtId="4" fontId="10" fillId="0" borderId="12" xfId="0" applyNumberFormat="1" applyFont="1" applyBorder="1" applyAlignment="1">
      <alignment horizontal="center" vertical="center"/>
    </xf>
    <xf numFmtId="10" fontId="10" fillId="0" borderId="12" xfId="0" applyNumberFormat="1" applyFont="1" applyFill="1" applyBorder="1" applyAlignment="1">
      <alignment horizontal="center" vertical="center"/>
    </xf>
    <xf numFmtId="164" fontId="10" fillId="0" borderId="12" xfId="0" applyNumberFormat="1" applyFont="1" applyBorder="1" applyAlignment="1">
      <alignment horizontal="center" vertical="center"/>
    </xf>
    <xf numFmtId="10" fontId="10" fillId="0" borderId="12" xfId="4" applyNumberFormat="1" applyFont="1" applyBorder="1" applyAlignment="1">
      <alignment horizontal="center" vertical="center"/>
    </xf>
    <xf numFmtId="10" fontId="6" fillId="0" borderId="12" xfId="4" applyNumberFormat="1" applyFont="1" applyBorder="1" applyAlignment="1">
      <alignment horizontal="center" vertical="center"/>
    </xf>
    <xf numFmtId="4" fontId="10" fillId="0" borderId="12" xfId="0" applyNumberFormat="1" applyFont="1" applyBorder="1" applyAlignment="1">
      <alignment horizontal="center"/>
    </xf>
    <xf numFmtId="4" fontId="10" fillId="0" borderId="12" xfId="0" applyNumberFormat="1" applyFont="1" applyFill="1" applyBorder="1" applyAlignment="1">
      <alignment horizontal="center" vertical="center"/>
    </xf>
    <xf numFmtId="2" fontId="6" fillId="0" borderId="12" xfId="0" applyNumberFormat="1" applyFont="1" applyFill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164" fontId="10" fillId="0" borderId="12" xfId="0" applyNumberFormat="1" applyFont="1" applyFill="1" applyBorder="1" applyAlignment="1">
      <alignment horizontal="center" vertical="center"/>
    </xf>
    <xf numFmtId="165" fontId="10" fillId="0" borderId="12" xfId="5" applyNumberFormat="1" applyFont="1" applyFill="1" applyBorder="1" applyAlignment="1">
      <alignment horizontal="center" vertical="center"/>
    </xf>
    <xf numFmtId="165" fontId="10" fillId="0" borderId="12" xfId="0" applyNumberFormat="1" applyFont="1" applyFill="1" applyBorder="1" applyAlignment="1">
      <alignment horizontal="center" vertical="center"/>
    </xf>
    <xf numFmtId="10" fontId="10" fillId="0" borderId="12" xfId="4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center" vertical="center"/>
    </xf>
    <xf numFmtId="164" fontId="10" fillId="0" borderId="13" xfId="0" applyNumberFormat="1" applyFont="1" applyBorder="1" applyAlignment="1">
      <alignment horizontal="center" vertical="center"/>
    </xf>
    <xf numFmtId="164" fontId="10" fillId="0" borderId="0" xfId="0" applyNumberFormat="1" applyFont="1" applyBorder="1" applyAlignment="1">
      <alignment horizontal="center" vertical="center"/>
    </xf>
    <xf numFmtId="164" fontId="10" fillId="0" borderId="14" xfId="0" applyNumberFormat="1" applyFont="1" applyBorder="1" applyAlignment="1">
      <alignment horizontal="center" vertical="center"/>
    </xf>
    <xf numFmtId="164" fontId="10" fillId="0" borderId="11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center" vertical="center"/>
    </xf>
    <xf numFmtId="164" fontId="10" fillId="0" borderId="15" xfId="0" applyNumberFormat="1" applyFont="1" applyBorder="1" applyAlignment="1">
      <alignment horizontal="center" vertical="center"/>
    </xf>
    <xf numFmtId="164" fontId="10" fillId="0" borderId="5" xfId="0" applyNumberFormat="1" applyFont="1" applyBorder="1" applyAlignment="1">
      <alignment horizontal="center" vertical="center" wrapText="1"/>
    </xf>
    <xf numFmtId="164" fontId="10" fillId="0" borderId="2" xfId="0" applyNumberFormat="1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center" vertical="center" wrapText="1"/>
    </xf>
    <xf numFmtId="164" fontId="10" fillId="0" borderId="13" xfId="0" applyNumberFormat="1" applyFont="1" applyBorder="1" applyAlignment="1">
      <alignment horizontal="center" vertical="center" wrapText="1"/>
    </xf>
    <xf numFmtId="164" fontId="10" fillId="0" borderId="0" xfId="0" applyNumberFormat="1" applyFont="1" applyBorder="1" applyAlignment="1">
      <alignment horizontal="center" vertical="center" wrapText="1"/>
    </xf>
    <xf numFmtId="164" fontId="10" fillId="0" borderId="14" xfId="0" applyNumberFormat="1" applyFont="1" applyBorder="1" applyAlignment="1">
      <alignment horizontal="center" vertical="center" wrapText="1"/>
    </xf>
    <xf numFmtId="164" fontId="10" fillId="0" borderId="11" xfId="0" applyNumberFormat="1" applyFont="1" applyBorder="1" applyAlignment="1">
      <alignment horizontal="center" vertical="center" wrapText="1"/>
    </xf>
    <xf numFmtId="164" fontId="10" fillId="0" borderId="10" xfId="0" applyNumberFormat="1" applyFont="1" applyBorder="1" applyAlignment="1">
      <alignment horizontal="center" vertical="center" wrapText="1"/>
    </xf>
    <xf numFmtId="164" fontId="10" fillId="0" borderId="15" xfId="0" applyNumberFormat="1" applyFont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8" xfId="2"/>
    <cellStyle name="Процентный" xfId="4" builtinId="5"/>
    <cellStyle name="Процентный 3" xfId="3"/>
    <cellStyle name="Финансовы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8" sqref="D8:H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8" t="s">
        <v>23</v>
      </c>
      <c r="B3" s="29"/>
      <c r="C3" s="29"/>
      <c r="D3" s="29"/>
      <c r="E3" s="29"/>
      <c r="F3" s="29"/>
      <c r="G3" s="29"/>
      <c r="H3" s="29"/>
    </row>
    <row r="5" spans="1:8" x14ac:dyDescent="0.3">
      <c r="A5" s="30" t="s">
        <v>2</v>
      </c>
      <c r="B5" s="33" t="s">
        <v>3</v>
      </c>
      <c r="C5" s="30" t="s">
        <v>4</v>
      </c>
      <c r="D5" s="33" t="s">
        <v>5</v>
      </c>
      <c r="E5" s="33"/>
      <c r="F5" s="33"/>
      <c r="G5" s="33"/>
      <c r="H5" s="36"/>
    </row>
    <row r="6" spans="1:8" x14ac:dyDescent="0.3">
      <c r="A6" s="31"/>
      <c r="B6" s="34"/>
      <c r="C6" s="31"/>
      <c r="D6" s="37" t="s">
        <v>6</v>
      </c>
      <c r="E6" s="39" t="s">
        <v>7</v>
      </c>
      <c r="F6" s="40"/>
      <c r="G6" s="40"/>
      <c r="H6" s="41"/>
    </row>
    <row r="7" spans="1:8" x14ac:dyDescent="0.3">
      <c r="A7" s="32"/>
      <c r="B7" s="35"/>
      <c r="C7" s="32"/>
      <c r="D7" s="38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12" t="s">
        <v>14</v>
      </c>
      <c r="D8" s="20">
        <v>7629.2168616103909</v>
      </c>
      <c r="E8" s="20"/>
      <c r="F8" s="20"/>
      <c r="G8" s="20"/>
      <c r="H8" s="20"/>
    </row>
    <row r="9" spans="1:8" x14ac:dyDescent="0.3">
      <c r="A9" s="10" t="s">
        <v>15</v>
      </c>
      <c r="B9" s="11" t="s">
        <v>16</v>
      </c>
      <c r="C9" s="12" t="s">
        <v>14</v>
      </c>
      <c r="D9" s="20">
        <v>7049.1968616103914</v>
      </c>
      <c r="E9" s="20"/>
      <c r="F9" s="20"/>
      <c r="G9" s="20"/>
      <c r="H9" s="20"/>
    </row>
    <row r="10" spans="1:8" x14ac:dyDescent="0.3">
      <c r="A10" s="10" t="s">
        <v>17</v>
      </c>
      <c r="B10" s="11" t="s">
        <v>18</v>
      </c>
      <c r="C10" s="12" t="s">
        <v>14</v>
      </c>
      <c r="D10" s="20">
        <v>580.01999999999953</v>
      </c>
      <c r="E10" s="20">
        <v>138.94</v>
      </c>
      <c r="F10" s="20">
        <v>71.03</v>
      </c>
      <c r="G10" s="20">
        <v>224.84</v>
      </c>
      <c r="H10" s="20">
        <v>145.21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v>7.6026151900152925E-2</v>
      </c>
      <c r="E11" s="14"/>
      <c r="F11" s="14"/>
      <c r="G11" s="14"/>
      <c r="H11" s="14"/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view="pageBreakPreview" zoomScale="80" zoomScaleNormal="90" zoomScaleSheetLayoutView="80" workbookViewId="0">
      <selection activeCell="E26" sqref="E26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11" x14ac:dyDescent="0.3">
      <c r="A1" s="1" t="s">
        <v>0</v>
      </c>
      <c r="H1" s="3" t="s">
        <v>1</v>
      </c>
    </row>
    <row r="3" spans="1:11" ht="93.75" customHeight="1" x14ac:dyDescent="0.3">
      <c r="A3" s="28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2018 год</v>
      </c>
      <c r="B3" s="29"/>
      <c r="C3" s="29"/>
      <c r="D3" s="29"/>
      <c r="E3" s="29"/>
      <c r="F3" s="29"/>
      <c r="G3" s="29"/>
      <c r="H3" s="29"/>
    </row>
    <row r="5" spans="1:11" x14ac:dyDescent="0.3">
      <c r="A5" s="30" t="s">
        <v>2</v>
      </c>
      <c r="B5" s="33" t="s">
        <v>3</v>
      </c>
      <c r="C5" s="30" t="s">
        <v>4</v>
      </c>
      <c r="D5" s="33" t="s">
        <v>5</v>
      </c>
      <c r="E5" s="33"/>
      <c r="F5" s="33"/>
      <c r="G5" s="33"/>
      <c r="H5" s="36"/>
    </row>
    <row r="6" spans="1:11" x14ac:dyDescent="0.3">
      <c r="A6" s="31"/>
      <c r="B6" s="34"/>
      <c r="C6" s="31"/>
      <c r="D6" s="37" t="s">
        <v>6</v>
      </c>
      <c r="E6" s="39" t="s">
        <v>7</v>
      </c>
      <c r="F6" s="40"/>
      <c r="G6" s="40"/>
      <c r="H6" s="41"/>
    </row>
    <row r="7" spans="1:11" x14ac:dyDescent="0.3">
      <c r="A7" s="32"/>
      <c r="B7" s="35"/>
      <c r="C7" s="32"/>
      <c r="D7" s="38"/>
      <c r="E7" s="4" t="s">
        <v>8</v>
      </c>
      <c r="F7" s="5" t="s">
        <v>9</v>
      </c>
      <c r="G7" s="4" t="s">
        <v>10</v>
      </c>
      <c r="H7" s="6" t="s">
        <v>11</v>
      </c>
    </row>
    <row r="8" spans="1:11" x14ac:dyDescent="0.3">
      <c r="A8" s="7" t="s">
        <v>12</v>
      </c>
      <c r="B8" s="8" t="s">
        <v>13</v>
      </c>
      <c r="C8" s="9" t="s">
        <v>14</v>
      </c>
      <c r="D8" s="24">
        <v>4576.3549999999996</v>
      </c>
      <c r="E8" s="25">
        <v>4251.3599999999997</v>
      </c>
      <c r="F8" s="25">
        <v>1605.35</v>
      </c>
      <c r="G8" s="25">
        <v>1308.93</v>
      </c>
      <c r="H8" s="25">
        <v>815.78</v>
      </c>
    </row>
    <row r="9" spans="1:11" x14ac:dyDescent="0.3">
      <c r="A9" s="10" t="s">
        <v>15</v>
      </c>
      <c r="B9" s="11" t="s">
        <v>16</v>
      </c>
      <c r="C9" s="12" t="s">
        <v>14</v>
      </c>
      <c r="D9" s="24">
        <v>3941.5639999999999</v>
      </c>
      <c r="E9" s="25">
        <v>4082.75</v>
      </c>
      <c r="F9" s="25">
        <v>1489.87</v>
      </c>
      <c r="G9" s="25">
        <v>1114.8599999999999</v>
      </c>
      <c r="H9" s="25">
        <v>659.16</v>
      </c>
    </row>
    <row r="10" spans="1:11" x14ac:dyDescent="0.3">
      <c r="A10" s="10" t="s">
        <v>17</v>
      </c>
      <c r="B10" s="11" t="s">
        <v>18</v>
      </c>
      <c r="C10" s="12" t="s">
        <v>14</v>
      </c>
      <c r="D10" s="24">
        <f>D8-D9</f>
        <v>634.79099999999971</v>
      </c>
      <c r="E10" s="26">
        <f>E8-E9+0.001</f>
        <v>168.61099999999968</v>
      </c>
      <c r="F10" s="26">
        <f>F8-F9+0.007</f>
        <v>115.48700000000002</v>
      </c>
      <c r="G10" s="26">
        <f t="shared" ref="G10" si="0">G8-G9</f>
        <v>194.07000000000016</v>
      </c>
      <c r="H10" s="26">
        <f>H8-H9+0.003</f>
        <v>156.62299999999999</v>
      </c>
      <c r="K10" s="2" t="s">
        <v>22</v>
      </c>
    </row>
    <row r="11" spans="1:11" ht="31.5" x14ac:dyDescent="0.3">
      <c r="A11" s="10" t="s">
        <v>19</v>
      </c>
      <c r="B11" s="11" t="s">
        <v>20</v>
      </c>
      <c r="C11" s="12" t="s">
        <v>21</v>
      </c>
      <c r="D11" s="27">
        <f>D10/(D8-D13)</f>
        <v>0.13871104842172421</v>
      </c>
      <c r="E11" s="27">
        <f>E10/(E9)</f>
        <v>4.1298389565856269E-2</v>
      </c>
      <c r="F11" s="27">
        <f t="shared" ref="F11:G11" si="1">F10/(F8)</f>
        <v>7.193882953872989E-2</v>
      </c>
      <c r="G11" s="27">
        <f t="shared" si="1"/>
        <v>0.14826614104650376</v>
      </c>
      <c r="H11" s="27">
        <f>H10/(H8)</f>
        <v>0.19199171345215621</v>
      </c>
    </row>
    <row r="13" spans="1:11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view="pageBreakPreview" zoomScale="80" zoomScaleNormal="90" zoomScaleSheetLayoutView="80" workbookViewId="0">
      <selection activeCell="D24" sqref="D23:D24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8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2018 год</v>
      </c>
      <c r="B3" s="29"/>
      <c r="C3" s="29"/>
      <c r="D3" s="29"/>
      <c r="E3" s="29"/>
      <c r="F3" s="29"/>
      <c r="G3" s="29"/>
      <c r="H3" s="29"/>
    </row>
    <row r="5" spans="1:8" x14ac:dyDescent="0.3">
      <c r="A5" s="30" t="s">
        <v>2</v>
      </c>
      <c r="B5" s="33" t="s">
        <v>3</v>
      </c>
      <c r="C5" s="30" t="s">
        <v>4</v>
      </c>
      <c r="D5" s="33" t="s">
        <v>5</v>
      </c>
      <c r="E5" s="33"/>
      <c r="F5" s="33"/>
      <c r="G5" s="33"/>
      <c r="H5" s="36"/>
    </row>
    <row r="6" spans="1:8" x14ac:dyDescent="0.3">
      <c r="A6" s="31"/>
      <c r="B6" s="34"/>
      <c r="C6" s="31"/>
      <c r="D6" s="37" t="s">
        <v>6</v>
      </c>
      <c r="E6" s="39" t="s">
        <v>7</v>
      </c>
      <c r="F6" s="40"/>
      <c r="G6" s="40"/>
      <c r="H6" s="41"/>
    </row>
    <row r="7" spans="1:8" x14ac:dyDescent="0.3">
      <c r="A7" s="32"/>
      <c r="B7" s="35"/>
      <c r="C7" s="32"/>
      <c r="D7" s="38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20">
        <v>532.46</v>
      </c>
      <c r="E8" s="20">
        <v>532.46</v>
      </c>
      <c r="F8" s="20">
        <v>8.4499999999999993</v>
      </c>
      <c r="G8" s="20">
        <v>304.17</v>
      </c>
      <c r="H8" s="20">
        <v>217.8</v>
      </c>
    </row>
    <row r="9" spans="1:8" x14ac:dyDescent="0.3">
      <c r="A9" s="10" t="s">
        <v>15</v>
      </c>
      <c r="B9" s="11" t="s">
        <v>16</v>
      </c>
      <c r="C9" s="12" t="s">
        <v>14</v>
      </c>
      <c r="D9" s="20">
        <v>442.80999999999995</v>
      </c>
      <c r="E9" s="20">
        <v>182.85</v>
      </c>
      <c r="F9" s="20">
        <v>0.13</v>
      </c>
      <c r="G9" s="20">
        <v>66.69</v>
      </c>
      <c r="H9" s="20">
        <v>193.14</v>
      </c>
    </row>
    <row r="10" spans="1:8" x14ac:dyDescent="0.3">
      <c r="A10" s="10" t="s">
        <v>17</v>
      </c>
      <c r="B10" s="11" t="s">
        <v>18</v>
      </c>
      <c r="C10" s="12" t="s">
        <v>14</v>
      </c>
      <c r="D10" s="20">
        <v>89.650000000000091</v>
      </c>
      <c r="E10" s="20">
        <v>44.42</v>
      </c>
      <c r="F10" s="20">
        <v>0.89</v>
      </c>
      <c r="G10" s="20">
        <v>19.68</v>
      </c>
      <c r="H10" s="20">
        <v>24.66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v>0.16836945498253406</v>
      </c>
      <c r="E11" s="14">
        <v>8.3424106975171844E-2</v>
      </c>
      <c r="F11" s="14">
        <v>0.10532544378698226</v>
      </c>
      <c r="G11" s="14">
        <v>6.4700660814676E-2</v>
      </c>
      <c r="H11" s="14">
        <v>0.11322314049586776</v>
      </c>
    </row>
    <row r="13" spans="1:8" x14ac:dyDescent="0.3">
      <c r="A13" s="13"/>
    </row>
    <row r="15" spans="1:8" x14ac:dyDescent="0.3">
      <c r="F15" s="2" t="s">
        <v>22</v>
      </c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8" sqref="D8:H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8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2018 год</v>
      </c>
      <c r="B3" s="29"/>
      <c r="C3" s="29"/>
      <c r="D3" s="29"/>
      <c r="E3" s="29"/>
      <c r="F3" s="29"/>
      <c r="G3" s="29"/>
      <c r="H3" s="29"/>
    </row>
    <row r="5" spans="1:8" x14ac:dyDescent="0.3">
      <c r="A5" s="30" t="s">
        <v>2</v>
      </c>
      <c r="B5" s="33" t="s">
        <v>3</v>
      </c>
      <c r="C5" s="30" t="s">
        <v>4</v>
      </c>
      <c r="D5" s="33" t="s">
        <v>5</v>
      </c>
      <c r="E5" s="33"/>
      <c r="F5" s="33"/>
      <c r="G5" s="33"/>
      <c r="H5" s="36"/>
    </row>
    <row r="6" spans="1:8" x14ac:dyDescent="0.3">
      <c r="A6" s="31"/>
      <c r="B6" s="34"/>
      <c r="C6" s="31"/>
      <c r="D6" s="37" t="s">
        <v>6</v>
      </c>
      <c r="E6" s="39" t="s">
        <v>7</v>
      </c>
      <c r="F6" s="40"/>
      <c r="G6" s="40"/>
      <c r="H6" s="41"/>
    </row>
    <row r="7" spans="1:8" x14ac:dyDescent="0.3">
      <c r="A7" s="32"/>
      <c r="B7" s="35"/>
      <c r="C7" s="32"/>
      <c r="D7" s="38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42" t="s">
        <v>24</v>
      </c>
      <c r="E8" s="43"/>
      <c r="F8" s="43"/>
      <c r="G8" s="43"/>
      <c r="H8" s="44"/>
    </row>
    <row r="9" spans="1:8" x14ac:dyDescent="0.3">
      <c r="A9" s="10" t="s">
        <v>15</v>
      </c>
      <c r="B9" s="11" t="s">
        <v>16</v>
      </c>
      <c r="C9" s="12" t="s">
        <v>14</v>
      </c>
      <c r="D9" s="45"/>
      <c r="E9" s="46"/>
      <c r="F9" s="46"/>
      <c r="G9" s="46"/>
      <c r="H9" s="47"/>
    </row>
    <row r="10" spans="1:8" x14ac:dyDescent="0.3">
      <c r="A10" s="10" t="s">
        <v>17</v>
      </c>
      <c r="B10" s="11" t="s">
        <v>18</v>
      </c>
      <c r="C10" s="12" t="s">
        <v>14</v>
      </c>
      <c r="D10" s="45"/>
      <c r="E10" s="46"/>
      <c r="F10" s="46"/>
      <c r="G10" s="46"/>
      <c r="H10" s="47"/>
    </row>
    <row r="11" spans="1:8" ht="31.5" x14ac:dyDescent="0.3">
      <c r="A11" s="10" t="s">
        <v>19</v>
      </c>
      <c r="B11" s="11" t="s">
        <v>20</v>
      </c>
      <c r="C11" s="12" t="s">
        <v>21</v>
      </c>
      <c r="D11" s="48"/>
      <c r="E11" s="49"/>
      <c r="F11" s="49"/>
      <c r="G11" s="49"/>
      <c r="H11" s="50"/>
    </row>
    <row r="13" spans="1:8" x14ac:dyDescent="0.3">
      <c r="A13" s="13"/>
    </row>
  </sheetData>
  <mergeCells count="8">
    <mergeCell ref="D8:H11"/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8" sqref="D8:H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8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2018 год</v>
      </c>
      <c r="B3" s="29"/>
      <c r="C3" s="29"/>
      <c r="D3" s="29"/>
      <c r="E3" s="29"/>
      <c r="F3" s="29"/>
      <c r="G3" s="29"/>
      <c r="H3" s="29"/>
    </row>
    <row r="5" spans="1:8" x14ac:dyDescent="0.3">
      <c r="A5" s="30" t="s">
        <v>2</v>
      </c>
      <c r="B5" s="33" t="s">
        <v>3</v>
      </c>
      <c r="C5" s="30" t="s">
        <v>4</v>
      </c>
      <c r="D5" s="33" t="s">
        <v>5</v>
      </c>
      <c r="E5" s="33"/>
      <c r="F5" s="33"/>
      <c r="G5" s="33"/>
      <c r="H5" s="36"/>
    </row>
    <row r="6" spans="1:8" x14ac:dyDescent="0.3">
      <c r="A6" s="31"/>
      <c r="B6" s="34"/>
      <c r="C6" s="31"/>
      <c r="D6" s="37" t="s">
        <v>6</v>
      </c>
      <c r="E6" s="39" t="s">
        <v>7</v>
      </c>
      <c r="F6" s="40"/>
      <c r="G6" s="40"/>
      <c r="H6" s="41"/>
    </row>
    <row r="7" spans="1:8" x14ac:dyDescent="0.3">
      <c r="A7" s="32"/>
      <c r="B7" s="35"/>
      <c r="C7" s="32"/>
      <c r="D7" s="38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21">
        <v>15627.472832599942</v>
      </c>
      <c r="E8" s="21">
        <v>13954.186001599941</v>
      </c>
      <c r="F8" s="21">
        <v>3483.7332334645425</v>
      </c>
      <c r="G8" s="21">
        <v>1414.5862870125227</v>
      </c>
      <c r="H8" s="21">
        <v>736.84060822367951</v>
      </c>
    </row>
    <row r="9" spans="1:8" x14ac:dyDescent="0.3">
      <c r="A9" s="10" t="s">
        <v>15</v>
      </c>
      <c r="B9" s="11" t="s">
        <v>16</v>
      </c>
      <c r="C9" s="12" t="s">
        <v>14</v>
      </c>
      <c r="D9" s="21">
        <f>E9+F9+G9+H9</f>
        <v>14864.156432599941</v>
      </c>
      <c r="E9" s="21">
        <v>10391.44133184487</v>
      </c>
      <c r="F9" s="21">
        <v>3260.4932377866585</v>
      </c>
      <c r="G9" s="21">
        <v>568.80686773242974</v>
      </c>
      <c r="H9" s="21">
        <v>643.41499523598225</v>
      </c>
    </row>
    <row r="10" spans="1:8" x14ac:dyDescent="0.3">
      <c r="A10" s="10" t="s">
        <v>17</v>
      </c>
      <c r="B10" s="11" t="s">
        <v>18</v>
      </c>
      <c r="C10" s="12" t="s">
        <v>14</v>
      </c>
      <c r="D10" s="21">
        <f>D8-D9</f>
        <v>763.31640000000152</v>
      </c>
      <c r="E10" s="21">
        <v>438.72063893560227</v>
      </c>
      <c r="F10" s="21">
        <v>112.72366902028706</v>
      </c>
      <c r="G10" s="21">
        <v>118.44647905641349</v>
      </c>
      <c r="H10" s="21">
        <v>93.425612987697235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6">
        <f>D10/D8</f>
        <v>4.8844519403525889E-2</v>
      </c>
      <c r="E11" s="16">
        <f t="shared" ref="E11:H11" si="0">E10/E8</f>
        <v>3.1440073887885688E-2</v>
      </c>
      <c r="F11" s="16">
        <f t="shared" si="0"/>
        <v>3.2357147194127821E-2</v>
      </c>
      <c r="G11" s="16">
        <f t="shared" si="0"/>
        <v>8.3732240404055983E-2</v>
      </c>
      <c r="H11" s="16">
        <f t="shared" si="0"/>
        <v>0.12679216094362761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8" sqref="D8:H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8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2018 год</v>
      </c>
      <c r="B3" s="29"/>
      <c r="C3" s="29"/>
      <c r="D3" s="29"/>
      <c r="E3" s="29"/>
      <c r="F3" s="29"/>
      <c r="G3" s="29"/>
      <c r="H3" s="29"/>
    </row>
    <row r="5" spans="1:8" x14ac:dyDescent="0.3">
      <c r="A5" s="30" t="s">
        <v>2</v>
      </c>
      <c r="B5" s="33" t="s">
        <v>3</v>
      </c>
      <c r="C5" s="30" t="s">
        <v>4</v>
      </c>
      <c r="D5" s="33" t="s">
        <v>5</v>
      </c>
      <c r="E5" s="33"/>
      <c r="F5" s="33"/>
      <c r="G5" s="33"/>
      <c r="H5" s="36"/>
    </row>
    <row r="6" spans="1:8" x14ac:dyDescent="0.3">
      <c r="A6" s="31"/>
      <c r="B6" s="34"/>
      <c r="C6" s="31"/>
      <c r="D6" s="37" t="s">
        <v>6</v>
      </c>
      <c r="E6" s="39" t="s">
        <v>7</v>
      </c>
      <c r="F6" s="40"/>
      <c r="G6" s="40"/>
      <c r="H6" s="41"/>
    </row>
    <row r="7" spans="1:8" x14ac:dyDescent="0.3">
      <c r="A7" s="32"/>
      <c r="B7" s="35"/>
      <c r="C7" s="32"/>
      <c r="D7" s="38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20">
        <v>7556.357</v>
      </c>
      <c r="E8" s="20">
        <v>3178.6279999999997</v>
      </c>
      <c r="F8" s="20">
        <v>183.04</v>
      </c>
      <c r="G8" s="20">
        <v>2916.9479999999999</v>
      </c>
      <c r="H8" s="20">
        <v>1277.741</v>
      </c>
    </row>
    <row r="9" spans="1:8" x14ac:dyDescent="0.3">
      <c r="A9" s="10" t="s">
        <v>15</v>
      </c>
      <c r="B9" s="11" t="s">
        <v>16</v>
      </c>
      <c r="C9" s="12" t="s">
        <v>14</v>
      </c>
      <c r="D9" s="20">
        <v>6937.9000000000005</v>
      </c>
      <c r="E9" s="20">
        <v>3008.1</v>
      </c>
      <c r="F9" s="20">
        <v>135</v>
      </c>
      <c r="G9" s="20">
        <v>2634</v>
      </c>
      <c r="H9" s="20">
        <v>1160.8</v>
      </c>
    </row>
    <row r="10" spans="1:8" x14ac:dyDescent="0.3">
      <c r="A10" s="10" t="s">
        <v>17</v>
      </c>
      <c r="B10" s="11" t="s">
        <v>18</v>
      </c>
      <c r="C10" s="12" t="s">
        <v>14</v>
      </c>
      <c r="D10" s="20">
        <v>618.45699999999943</v>
      </c>
      <c r="E10" s="20">
        <v>170.52799999999999</v>
      </c>
      <c r="F10" s="20">
        <v>48.04</v>
      </c>
      <c r="G10" s="20">
        <v>282.94799999999998</v>
      </c>
      <c r="H10" s="20">
        <v>116.941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4">
        <v>8.1845921255440879E-2</v>
      </c>
      <c r="E11" s="14"/>
      <c r="F11" s="14"/>
      <c r="G11" s="14"/>
      <c r="H11" s="14"/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xWindow="550" yWindow="855"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90" zoomScaleSheetLayoutView="80" workbookViewId="0">
      <selection activeCell="D8" sqref="D8:H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8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2018 год</v>
      </c>
      <c r="B3" s="29"/>
      <c r="C3" s="29"/>
      <c r="D3" s="29"/>
      <c r="E3" s="29"/>
      <c r="F3" s="29"/>
      <c r="G3" s="29"/>
      <c r="H3" s="29"/>
    </row>
    <row r="5" spans="1:8" x14ac:dyDescent="0.3">
      <c r="A5" s="30" t="s">
        <v>2</v>
      </c>
      <c r="B5" s="33" t="s">
        <v>3</v>
      </c>
      <c r="C5" s="30" t="s">
        <v>4</v>
      </c>
      <c r="D5" s="33" t="s">
        <v>5</v>
      </c>
      <c r="E5" s="33"/>
      <c r="F5" s="33"/>
      <c r="G5" s="33"/>
      <c r="H5" s="36"/>
    </row>
    <row r="6" spans="1:8" x14ac:dyDescent="0.3">
      <c r="A6" s="31"/>
      <c r="B6" s="34"/>
      <c r="C6" s="31"/>
      <c r="D6" s="37" t="s">
        <v>6</v>
      </c>
      <c r="E6" s="39" t="s">
        <v>7</v>
      </c>
      <c r="F6" s="40"/>
      <c r="G6" s="40"/>
      <c r="H6" s="41"/>
    </row>
    <row r="7" spans="1:8" x14ac:dyDescent="0.3">
      <c r="A7" s="32"/>
      <c r="B7" s="35"/>
      <c r="C7" s="32"/>
      <c r="D7" s="38"/>
      <c r="E7" s="4" t="s">
        <v>8</v>
      </c>
      <c r="F7" s="5" t="s">
        <v>9</v>
      </c>
      <c r="G7" s="4" t="s">
        <v>10</v>
      </c>
      <c r="H7" s="6" t="s">
        <v>11</v>
      </c>
    </row>
    <row r="8" spans="1:8" ht="16.5" customHeight="1" x14ac:dyDescent="0.3">
      <c r="A8" s="7" t="s">
        <v>12</v>
      </c>
      <c r="B8" s="8" t="s">
        <v>13</v>
      </c>
      <c r="C8" s="9" t="s">
        <v>14</v>
      </c>
      <c r="D8" s="51" t="s">
        <v>25</v>
      </c>
      <c r="E8" s="52"/>
      <c r="F8" s="52"/>
      <c r="G8" s="52"/>
      <c r="H8" s="53"/>
    </row>
    <row r="9" spans="1:8" x14ac:dyDescent="0.3">
      <c r="A9" s="10" t="s">
        <v>15</v>
      </c>
      <c r="B9" s="11" t="s">
        <v>16</v>
      </c>
      <c r="C9" s="12" t="s">
        <v>14</v>
      </c>
      <c r="D9" s="54"/>
      <c r="E9" s="55"/>
      <c r="F9" s="55"/>
      <c r="G9" s="55"/>
      <c r="H9" s="56"/>
    </row>
    <row r="10" spans="1:8" x14ac:dyDescent="0.3">
      <c r="A10" s="10" t="s">
        <v>17</v>
      </c>
      <c r="B10" s="11" t="s">
        <v>18</v>
      </c>
      <c r="C10" s="12" t="s">
        <v>14</v>
      </c>
      <c r="D10" s="54"/>
      <c r="E10" s="55"/>
      <c r="F10" s="55"/>
      <c r="G10" s="55"/>
      <c r="H10" s="56"/>
    </row>
    <row r="11" spans="1:8" ht="31.5" x14ac:dyDescent="0.3">
      <c r="A11" s="10" t="s">
        <v>19</v>
      </c>
      <c r="B11" s="11" t="s">
        <v>20</v>
      </c>
      <c r="C11" s="12" t="s">
        <v>21</v>
      </c>
      <c r="D11" s="57"/>
      <c r="E11" s="58"/>
      <c r="F11" s="58"/>
      <c r="G11" s="58"/>
      <c r="H11" s="59"/>
    </row>
    <row r="13" spans="1:8" x14ac:dyDescent="0.3">
      <c r="A13" s="13"/>
    </row>
  </sheetData>
  <mergeCells count="8">
    <mergeCell ref="D8:H11"/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view="pageBreakPreview" zoomScale="80" zoomScaleNormal="90" zoomScaleSheetLayoutView="80" workbookViewId="0">
      <selection activeCell="E11" sqref="E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8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2018 год</v>
      </c>
      <c r="B3" s="29"/>
      <c r="C3" s="29"/>
      <c r="D3" s="29"/>
      <c r="E3" s="29"/>
      <c r="F3" s="29"/>
      <c r="G3" s="29"/>
      <c r="H3" s="29"/>
    </row>
    <row r="5" spans="1:8" x14ac:dyDescent="0.3">
      <c r="A5" s="30" t="s">
        <v>2</v>
      </c>
      <c r="B5" s="33" t="s">
        <v>3</v>
      </c>
      <c r="C5" s="30" t="s">
        <v>4</v>
      </c>
      <c r="D5" s="33" t="s">
        <v>5</v>
      </c>
      <c r="E5" s="33"/>
      <c r="F5" s="33"/>
      <c r="G5" s="33"/>
      <c r="H5" s="36"/>
    </row>
    <row r="6" spans="1:8" x14ac:dyDescent="0.3">
      <c r="A6" s="31"/>
      <c r="B6" s="34"/>
      <c r="C6" s="31"/>
      <c r="D6" s="37" t="s">
        <v>6</v>
      </c>
      <c r="E6" s="39" t="s">
        <v>7</v>
      </c>
      <c r="F6" s="40"/>
      <c r="G6" s="40"/>
      <c r="H6" s="41"/>
    </row>
    <row r="7" spans="1:8" x14ac:dyDescent="0.3">
      <c r="A7" s="32"/>
      <c r="B7" s="35"/>
      <c r="C7" s="32"/>
      <c r="D7" s="38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15">
        <f>E8+F8+G8+H8</f>
        <v>6346.1219999999994</v>
      </c>
      <c r="E8" s="15">
        <v>3786.9560999999999</v>
      </c>
      <c r="F8" s="15">
        <v>163.3656</v>
      </c>
      <c r="G8" s="15">
        <v>968.3442</v>
      </c>
      <c r="H8" s="15">
        <v>1427.4560999999999</v>
      </c>
    </row>
    <row r="9" spans="1:8" x14ac:dyDescent="0.3">
      <c r="A9" s="10" t="s">
        <v>15</v>
      </c>
      <c r="B9" s="11" t="s">
        <v>16</v>
      </c>
      <c r="C9" s="12" t="s">
        <v>14</v>
      </c>
      <c r="D9" s="15">
        <v>5656.5050269802687</v>
      </c>
      <c r="E9" s="15">
        <v>3577.2590173310386</v>
      </c>
      <c r="F9" s="15">
        <v>111.97516294787346</v>
      </c>
      <c r="G9" s="15">
        <v>749.62137520549572</v>
      </c>
      <c r="H9" s="15">
        <v>1217.6494714958612</v>
      </c>
    </row>
    <row r="10" spans="1:8" x14ac:dyDescent="0.3">
      <c r="A10" s="10" t="s">
        <v>17</v>
      </c>
      <c r="B10" s="11" t="s">
        <v>18</v>
      </c>
      <c r="C10" s="12" t="s">
        <v>14</v>
      </c>
      <c r="D10" s="15">
        <f>D8-D9</f>
        <v>689.61697301973072</v>
      </c>
      <c r="E10" s="15">
        <v>209.69708266896129</v>
      </c>
      <c r="F10" s="15">
        <v>51.390437052126543</v>
      </c>
      <c r="G10" s="15">
        <v>218.72282479450425</v>
      </c>
      <c r="H10" s="15">
        <v>209.80662850413862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8">
        <f>D10/D8</f>
        <v>0.10866746227376826</v>
      </c>
      <c r="E11" s="17"/>
      <c r="F11" s="17"/>
      <c r="G11" s="17"/>
      <c r="H11" s="17"/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view="pageBreakPreview" zoomScale="80" zoomScaleNormal="85" zoomScaleSheetLayoutView="80" workbookViewId="0">
      <selection activeCell="D8" sqref="D8:H11"/>
    </sheetView>
  </sheetViews>
  <sheetFormatPr defaultRowHeight="16.5" x14ac:dyDescent="0.3"/>
  <cols>
    <col min="1" max="1" width="9.140625" style="2"/>
    <col min="2" max="2" width="60.140625" style="2" customWidth="1"/>
    <col min="3" max="8" width="16.140625" style="2" customWidth="1"/>
    <col min="9" max="16384" width="9.140625" style="2"/>
  </cols>
  <sheetData>
    <row r="1" spans="1:8" x14ac:dyDescent="0.3">
      <c r="A1" s="1" t="s">
        <v>0</v>
      </c>
      <c r="H1" s="3" t="s">
        <v>1</v>
      </c>
    </row>
    <row r="3" spans="1:8" ht="93.75" customHeight="1" x14ac:dyDescent="0.3">
      <c r="A3" s="28" t="str">
        <f>Алтайэнерго!A3</f>
        <v>Информация об отпуске электрической энергии в сеть и отпуске электрической энергии из сети сетевой компании по уровням напряжений, используемым для ценообразования, потребителям электрической энергии и территориальным сетевым организациям, присоединенным к сетям сетевой организации. Информация о потерях электрической энергии в сетях сетевой организации в абсолютном и относительном выражении по уровням напряжения, используемым для целей ценообразования на 2018 год</v>
      </c>
      <c r="B3" s="29"/>
      <c r="C3" s="29"/>
      <c r="D3" s="29"/>
      <c r="E3" s="29"/>
      <c r="F3" s="29"/>
      <c r="G3" s="29"/>
      <c r="H3" s="29"/>
    </row>
    <row r="5" spans="1:8" x14ac:dyDescent="0.3">
      <c r="A5" s="30" t="s">
        <v>2</v>
      </c>
      <c r="B5" s="33" t="s">
        <v>3</v>
      </c>
      <c r="C5" s="30" t="s">
        <v>4</v>
      </c>
      <c r="D5" s="33" t="s">
        <v>5</v>
      </c>
      <c r="E5" s="33"/>
      <c r="F5" s="33"/>
      <c r="G5" s="33"/>
      <c r="H5" s="36"/>
    </row>
    <row r="6" spans="1:8" x14ac:dyDescent="0.3">
      <c r="A6" s="31"/>
      <c r="B6" s="34"/>
      <c r="C6" s="31"/>
      <c r="D6" s="37" t="s">
        <v>6</v>
      </c>
      <c r="E6" s="39" t="s">
        <v>7</v>
      </c>
      <c r="F6" s="40"/>
      <c r="G6" s="40"/>
      <c r="H6" s="41"/>
    </row>
    <row r="7" spans="1:8" x14ac:dyDescent="0.3">
      <c r="A7" s="32"/>
      <c r="B7" s="35"/>
      <c r="C7" s="32"/>
      <c r="D7" s="38"/>
      <c r="E7" s="4" t="s">
        <v>8</v>
      </c>
      <c r="F7" s="5" t="s">
        <v>9</v>
      </c>
      <c r="G7" s="4" t="s">
        <v>10</v>
      </c>
      <c r="H7" s="6" t="s">
        <v>11</v>
      </c>
    </row>
    <row r="8" spans="1:8" x14ac:dyDescent="0.3">
      <c r="A8" s="7" t="s">
        <v>12</v>
      </c>
      <c r="B8" s="8" t="s">
        <v>13</v>
      </c>
      <c r="C8" s="9" t="s">
        <v>14</v>
      </c>
      <c r="D8" s="22">
        <v>622.39</v>
      </c>
      <c r="E8" s="23">
        <v>622.39</v>
      </c>
      <c r="F8" s="23">
        <v>259.70999999999998</v>
      </c>
      <c r="G8" s="23">
        <v>364.96</v>
      </c>
      <c r="H8" s="23">
        <v>434.38</v>
      </c>
    </row>
    <row r="9" spans="1:8" x14ac:dyDescent="0.3">
      <c r="A9" s="10" t="s">
        <v>15</v>
      </c>
      <c r="B9" s="11" t="s">
        <v>16</v>
      </c>
      <c r="C9" s="12" t="s">
        <v>14</v>
      </c>
      <c r="D9" s="23">
        <f>E9+F9+G9+H9</f>
        <v>450.2560131759999</v>
      </c>
      <c r="E9" s="23">
        <v>77.031939910382619</v>
      </c>
      <c r="F9" s="23">
        <v>23.180762999999999</v>
      </c>
      <c r="G9" s="23">
        <v>48.214410871200002</v>
      </c>
      <c r="H9" s="23">
        <v>301.82889939441725</v>
      </c>
    </row>
    <row r="10" spans="1:8" x14ac:dyDescent="0.3">
      <c r="A10" s="10" t="s">
        <v>17</v>
      </c>
      <c r="B10" s="11" t="s">
        <v>18</v>
      </c>
      <c r="C10" s="12" t="s">
        <v>14</v>
      </c>
      <c r="D10" s="23">
        <f>D8-D9</f>
        <v>172.13398682400009</v>
      </c>
      <c r="E10" s="23">
        <v>10.164999999999999</v>
      </c>
      <c r="F10" s="23">
        <v>6.6897056000000008</v>
      </c>
      <c r="G10" s="23">
        <v>22.720000000000002</v>
      </c>
      <c r="H10" s="23">
        <v>132.55529440000001</v>
      </c>
    </row>
    <row r="11" spans="1:8" ht="31.5" x14ac:dyDescent="0.3">
      <c r="A11" s="10" t="s">
        <v>19</v>
      </c>
      <c r="B11" s="11" t="s">
        <v>20</v>
      </c>
      <c r="C11" s="12" t="s">
        <v>21</v>
      </c>
      <c r="D11" s="19">
        <f>D10/D8</f>
        <v>0.27656933245071436</v>
      </c>
      <c r="E11" s="19">
        <f>E10/E8</f>
        <v>1.6332203280901042E-2</v>
      </c>
      <c r="F11" s="19">
        <f>F10/F8</f>
        <v>2.5758367409803248E-2</v>
      </c>
      <c r="G11" s="19">
        <f>G10/G8</f>
        <v>6.225339763261728E-2</v>
      </c>
      <c r="H11" s="19">
        <f>H10/H8</f>
        <v>0.30515975505317927</v>
      </c>
    </row>
    <row r="13" spans="1:8" x14ac:dyDescent="0.3">
      <c r="A13" s="13"/>
    </row>
  </sheetData>
  <mergeCells count="7">
    <mergeCell ref="A3:H3"/>
    <mergeCell ref="A5:A7"/>
    <mergeCell ref="B5:B7"/>
    <mergeCell ref="C5:C7"/>
    <mergeCell ref="D5:H5"/>
    <mergeCell ref="D6:D7"/>
    <mergeCell ref="E6:H6"/>
  </mergeCells>
  <dataValidations count="1">
    <dataValidation allowBlank="1" sqref="A8:C11"/>
  </dataValidations>
  <pageMargins left="0.7" right="0.7" top="0.75" bottom="0.75" header="0.3" footer="0.3"/>
  <pageSetup paperSize="9"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Алтайэнерго</vt:lpstr>
      <vt:lpstr>Бурятэнерго</vt:lpstr>
      <vt:lpstr>ГАЭС</vt:lpstr>
      <vt:lpstr>Красноярскэнерго</vt:lpstr>
      <vt:lpstr>Кузбассэнерго-РЭС</vt:lpstr>
      <vt:lpstr>Омскэнерго</vt:lpstr>
      <vt:lpstr>Хакасэнерго</vt:lpstr>
      <vt:lpstr>Читаэнерго</vt:lpstr>
      <vt:lpstr>АО "Тываэнерго"</vt:lpstr>
      <vt:lpstr>Алтайэнерго!Область_печати</vt:lpstr>
      <vt:lpstr>'АО "Тываэнерго"'!Область_печати</vt:lpstr>
      <vt:lpstr>Бурятэнерго!Область_печати</vt:lpstr>
      <vt:lpstr>ГАЭС!Область_печати</vt:lpstr>
      <vt:lpstr>Красноярскэнерго!Область_печати</vt:lpstr>
      <vt:lpstr>'Кузбассэнерго-РЭС'!Область_печати</vt:lpstr>
      <vt:lpstr>Омскэнерго!Область_печати</vt:lpstr>
      <vt:lpstr>Хакасэнерго!Область_печати</vt:lpstr>
      <vt:lpstr>Читаэнерго!Область_печати</vt:lpstr>
    </vt:vector>
  </TitlesOfParts>
  <Company>МРСК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Голдырева Анна Александровна</dc:creator>
  <cp:lastModifiedBy>Сапрыкин Андрей Игоревич</cp:lastModifiedBy>
  <dcterms:created xsi:type="dcterms:W3CDTF">2015-07-15T10:06:37Z</dcterms:created>
  <dcterms:modified xsi:type="dcterms:W3CDTF">2018-03-27T10:47:55Z</dcterms:modified>
</cp:coreProperties>
</file>